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.1.2" sheetId="1" r:id="rId1"/>
  </sheets>
  <calcPr calcId="124519" calcMode="manual"/>
</workbook>
</file>

<file path=xl/calcChain.xml><?xml version="1.0" encoding="utf-8"?>
<calcChain xmlns="http://schemas.openxmlformats.org/spreadsheetml/2006/main">
  <c r="G5" i="1"/>
  <c r="G8"/>
  <c r="F8"/>
  <c r="G7"/>
  <c r="F7"/>
  <c r="G6"/>
  <c r="F6"/>
  <c r="F5"/>
  <c r="G4"/>
  <c r="F4"/>
  <c r="D8"/>
  <c r="C8"/>
  <c r="B8"/>
  <c r="D7"/>
  <c r="C7"/>
  <c r="B7"/>
  <c r="D6"/>
  <c r="C6"/>
  <c r="B6"/>
  <c r="D5"/>
  <c r="C5"/>
  <c r="B5"/>
  <c r="D4"/>
  <c r="C4"/>
  <c r="B4"/>
</calcChain>
</file>

<file path=xl/sharedStrings.xml><?xml version="1.0" encoding="utf-8"?>
<sst xmlns="http://schemas.openxmlformats.org/spreadsheetml/2006/main" count="22" uniqueCount="16">
  <si>
    <t>* In case of Minority Institutions, the column Others may be used and the status of reservation for minorities specified along with supporting documents.</t>
  </si>
  <si>
    <t>Others</t>
  </si>
  <si>
    <t>Gen</t>
  </si>
  <si>
    <t>Divyangjan</t>
  </si>
  <si>
    <t>OBC</t>
  </si>
  <si>
    <t>ST</t>
  </si>
  <si>
    <t>SC</t>
  </si>
  <si>
    <t>Number of students admitted from the reserved category</t>
  </si>
  <si>
    <t>Number of  seats earmarked for reserved category as per GOI or State Government rule</t>
  </si>
  <si>
    <t>Year</t>
  </si>
  <si>
    <t>2.1.2  Average percentage of seats filled against seats reserved for various categories (SC, ST, OBC, Divyangjan, etc. as per applicable reservation policy) during the last five years
( exclusive of supernumerary seats)   (20)</t>
  </si>
  <si>
    <t>2020-21</t>
  </si>
  <si>
    <t>2019-20</t>
  </si>
  <si>
    <t>2018-19</t>
  </si>
  <si>
    <t>2017-18</t>
  </si>
  <si>
    <t>2016-17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</si>
</sst>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7" xfId="0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A4" zoomScale="190" zoomScaleNormal="190" workbookViewId="0">
      <selection activeCell="H8" sqref="H8:J8"/>
    </sheetView>
  </sheetViews>
  <sheetFormatPr defaultColWidth="30.5703125" defaultRowHeight="15"/>
  <cols>
    <col min="1" max="1" width="12.7109375" customWidth="1"/>
    <col min="2" max="2" width="5.42578125" customWidth="1"/>
    <col min="3" max="4" width="6.85546875" customWidth="1"/>
    <col min="5" max="5" width="7.85546875" customWidth="1"/>
    <col min="6" max="6" width="8.28515625" customWidth="1"/>
    <col min="7" max="7" width="10.42578125" customWidth="1"/>
    <col min="8" max="8" width="6.7109375" customWidth="1"/>
    <col min="9" max="9" width="5.7109375" customWidth="1"/>
    <col min="10" max="11" width="8.140625" customWidth="1"/>
    <col min="12" max="12" width="5.140625" customWidth="1"/>
    <col min="13" max="13" width="6.85546875" customWidth="1"/>
  </cols>
  <sheetData>
    <row r="1" spans="1:13" ht="57.75" customHeight="1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53.25" customHeight="1">
      <c r="A2" s="12" t="s">
        <v>9</v>
      </c>
      <c r="B2" s="8" t="s">
        <v>8</v>
      </c>
      <c r="C2" s="9"/>
      <c r="D2" s="9"/>
      <c r="E2" s="9"/>
      <c r="F2" s="9"/>
      <c r="G2" s="10"/>
      <c r="H2" s="8" t="s">
        <v>7</v>
      </c>
      <c r="I2" s="9"/>
      <c r="J2" s="9"/>
      <c r="K2" s="9"/>
      <c r="L2" s="9"/>
      <c r="M2" s="10"/>
    </row>
    <row r="3" spans="1:13">
      <c r="A3" s="13"/>
      <c r="B3" s="2" t="s">
        <v>6</v>
      </c>
      <c r="C3" s="2" t="s">
        <v>5</v>
      </c>
      <c r="D3" s="2" t="s">
        <v>4</v>
      </c>
      <c r="E3" s="2" t="s">
        <v>3</v>
      </c>
      <c r="F3" s="2" t="s">
        <v>2</v>
      </c>
      <c r="G3" s="2" t="s">
        <v>1</v>
      </c>
      <c r="H3" s="2" t="s">
        <v>6</v>
      </c>
      <c r="I3" s="2" t="s">
        <v>5</v>
      </c>
      <c r="J3" s="2" t="s">
        <v>4</v>
      </c>
      <c r="K3" s="2" t="s">
        <v>3</v>
      </c>
      <c r="L3" s="2" t="s">
        <v>2</v>
      </c>
      <c r="M3" s="2" t="s">
        <v>1</v>
      </c>
    </row>
    <row r="4" spans="1:13">
      <c r="A4" s="1" t="s">
        <v>11</v>
      </c>
      <c r="B4" s="3">
        <f>834*15%</f>
        <v>125.1</v>
      </c>
      <c r="C4" s="4">
        <f>834*6%</f>
        <v>50.04</v>
      </c>
      <c r="D4" s="4">
        <f>834*29%</f>
        <v>241.85999999999999</v>
      </c>
      <c r="E4" s="1"/>
      <c r="F4" s="4">
        <f>834*35%</f>
        <v>291.89999999999998</v>
      </c>
      <c r="G4" s="3">
        <f>720*15%</f>
        <v>108</v>
      </c>
      <c r="H4" s="3">
        <v>47</v>
      </c>
      <c r="I4" s="3">
        <v>35</v>
      </c>
      <c r="J4" s="3">
        <v>299</v>
      </c>
      <c r="K4" s="1"/>
      <c r="L4" s="3">
        <v>293</v>
      </c>
      <c r="M4" s="3">
        <v>0</v>
      </c>
    </row>
    <row r="5" spans="1:13">
      <c r="A5" s="1" t="s">
        <v>12</v>
      </c>
      <c r="B5" s="3">
        <f>774*15%</f>
        <v>116.1</v>
      </c>
      <c r="C5" s="4">
        <f>774*6%</f>
        <v>46.44</v>
      </c>
      <c r="D5" s="4">
        <f>774*29%</f>
        <v>224.45999999999998</v>
      </c>
      <c r="E5" s="1"/>
      <c r="F5" s="4">
        <f>774*35%</f>
        <v>270.89999999999998</v>
      </c>
      <c r="G5" s="3">
        <f>720*15%</f>
        <v>108</v>
      </c>
      <c r="H5" s="3">
        <v>41</v>
      </c>
      <c r="I5" s="3">
        <v>25</v>
      </c>
      <c r="J5" s="3">
        <v>321</v>
      </c>
      <c r="K5" s="1"/>
      <c r="L5" s="3">
        <v>333</v>
      </c>
      <c r="M5" s="3">
        <v>0</v>
      </c>
    </row>
    <row r="6" spans="1:13">
      <c r="A6" s="1" t="s">
        <v>13</v>
      </c>
      <c r="B6" s="3">
        <f>774*15%</f>
        <v>116.1</v>
      </c>
      <c r="C6" s="4">
        <f>774*6%</f>
        <v>46.44</v>
      </c>
      <c r="D6" s="4">
        <f>774*29%</f>
        <v>224.45999999999998</v>
      </c>
      <c r="E6" s="1"/>
      <c r="F6" s="4">
        <f>774*35%</f>
        <v>270.89999999999998</v>
      </c>
      <c r="G6" s="3">
        <f>720*15%</f>
        <v>108</v>
      </c>
      <c r="H6" s="3">
        <v>49</v>
      </c>
      <c r="I6" s="3">
        <v>25</v>
      </c>
      <c r="J6" s="3">
        <v>313</v>
      </c>
      <c r="K6" s="1"/>
      <c r="L6" s="3">
        <v>352</v>
      </c>
      <c r="M6" s="3">
        <v>0</v>
      </c>
    </row>
    <row r="7" spans="1:13">
      <c r="A7" s="1" t="s">
        <v>14</v>
      </c>
      <c r="B7" s="3">
        <f>738*15%</f>
        <v>110.7</v>
      </c>
      <c r="C7" s="4">
        <f>738*6%</f>
        <v>44.28</v>
      </c>
      <c r="D7" s="4">
        <f>738*29%</f>
        <v>214.01999999999998</v>
      </c>
      <c r="E7" s="1"/>
      <c r="F7" s="4">
        <f>738*35%</f>
        <v>258.3</v>
      </c>
      <c r="G7" s="4">
        <f>738*15%</f>
        <v>110.7</v>
      </c>
      <c r="H7" s="3">
        <v>42</v>
      </c>
      <c r="I7" s="3">
        <v>29</v>
      </c>
      <c r="J7" s="3">
        <v>298</v>
      </c>
      <c r="K7" s="1"/>
      <c r="L7" s="3">
        <v>371</v>
      </c>
      <c r="M7" s="3">
        <v>0</v>
      </c>
    </row>
    <row r="8" spans="1:13">
      <c r="A8" s="5" t="s">
        <v>15</v>
      </c>
      <c r="B8" s="6">
        <f>810*15%</f>
        <v>121.5</v>
      </c>
      <c r="C8" s="7">
        <f>810*6%</f>
        <v>48.6</v>
      </c>
      <c r="D8" s="7">
        <f>810*29%</f>
        <v>234.89999999999998</v>
      </c>
      <c r="E8" s="1"/>
      <c r="F8" s="7">
        <f>810*35%</f>
        <v>283.5</v>
      </c>
      <c r="G8" s="7">
        <f>810*15%</f>
        <v>121.5</v>
      </c>
      <c r="H8" s="6">
        <v>42</v>
      </c>
      <c r="I8" s="6">
        <v>21</v>
      </c>
      <c r="J8" s="6">
        <v>321</v>
      </c>
      <c r="K8" s="1"/>
      <c r="L8" s="6">
        <v>334</v>
      </c>
      <c r="M8" s="6">
        <v>0</v>
      </c>
    </row>
    <row r="10" spans="1:13">
      <c r="A10" t="s">
        <v>0</v>
      </c>
    </row>
  </sheetData>
  <mergeCells count="4">
    <mergeCell ref="B2:G2"/>
    <mergeCell ref="H2:M2"/>
    <mergeCell ref="A1:M1"/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vignan</cp:lastModifiedBy>
  <dcterms:created xsi:type="dcterms:W3CDTF">2021-02-26T04:19:20Z</dcterms:created>
  <dcterms:modified xsi:type="dcterms:W3CDTF">2021-11-10T18:20:42Z</dcterms:modified>
</cp:coreProperties>
</file>